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Horák\SOUTĚŽ_Rekonstrukce ŽST. Brno - Královo Pole_PDPS konečná\Dotazy uchazečů\Odpověď_02\"/>
    </mc:Choice>
  </mc:AlternateContent>
  <bookViews>
    <workbookView xWindow="0" yWindow="0" windowWidth="18435" windowHeight="12240"/>
  </bookViews>
  <sheets>
    <sheet name="D.2.1.1_SO 04-17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9" i="1" l="1"/>
  <c r="I177" i="1" l="1"/>
  <c r="O177" i="1" s="1"/>
  <c r="I173" i="1"/>
  <c r="O173" i="1" s="1"/>
  <c r="I169" i="1"/>
  <c r="O169" i="1" s="1"/>
  <c r="O165" i="1"/>
  <c r="I165" i="1"/>
  <c r="I161" i="1"/>
  <c r="O161" i="1" s="1"/>
  <c r="R160" i="1" s="1"/>
  <c r="O160" i="1" s="1"/>
  <c r="O156" i="1"/>
  <c r="I156" i="1"/>
  <c r="I152" i="1"/>
  <c r="O152" i="1" s="1"/>
  <c r="I148" i="1"/>
  <c r="O148" i="1" s="1"/>
  <c r="I144" i="1"/>
  <c r="O144" i="1" s="1"/>
  <c r="O140" i="1"/>
  <c r="I140" i="1"/>
  <c r="I136" i="1"/>
  <c r="O136" i="1" s="1"/>
  <c r="I132" i="1"/>
  <c r="O132" i="1" s="1"/>
  <c r="I128" i="1"/>
  <c r="O128" i="1" s="1"/>
  <c r="O124" i="1"/>
  <c r="I124" i="1"/>
  <c r="I120" i="1"/>
  <c r="O120" i="1" s="1"/>
  <c r="I116" i="1"/>
  <c r="O116" i="1" s="1"/>
  <c r="I112" i="1"/>
  <c r="O112" i="1" s="1"/>
  <c r="O108" i="1"/>
  <c r="I108" i="1"/>
  <c r="I104" i="1"/>
  <c r="O104" i="1" s="1"/>
  <c r="I100" i="1"/>
  <c r="O100" i="1" s="1"/>
  <c r="I96" i="1"/>
  <c r="O96" i="1" s="1"/>
  <c r="O92" i="1"/>
  <c r="I92" i="1"/>
  <c r="I88" i="1"/>
  <c r="O88" i="1" s="1"/>
  <c r="I84" i="1"/>
  <c r="O84" i="1" s="1"/>
  <c r="I80" i="1"/>
  <c r="O80" i="1" s="1"/>
  <c r="O76" i="1"/>
  <c r="I76" i="1"/>
  <c r="Q75" i="1"/>
  <c r="I75" i="1" s="1"/>
  <c r="I71" i="1"/>
  <c r="O71" i="1" s="1"/>
  <c r="O67" i="1"/>
  <c r="I67" i="1"/>
  <c r="I63" i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O39" i="1" s="1"/>
  <c r="O35" i="1"/>
  <c r="I35" i="1"/>
  <c r="I31" i="1"/>
  <c r="O31" i="1" s="1"/>
  <c r="I27" i="1"/>
  <c r="O27" i="1" s="1"/>
  <c r="I23" i="1"/>
  <c r="O23" i="1" s="1"/>
  <c r="O19" i="1"/>
  <c r="I19" i="1"/>
  <c r="Q18" i="1"/>
  <c r="I18" i="1" s="1"/>
  <c r="I14" i="1"/>
  <c r="O14" i="1" s="1"/>
  <c r="O10" i="1"/>
  <c r="I10" i="1"/>
  <c r="Q9" i="1"/>
  <c r="I9" i="1" s="1"/>
  <c r="R75" i="1" l="1"/>
  <c r="O75" i="1" s="1"/>
  <c r="R9" i="1"/>
  <c r="O9" i="1" s="1"/>
  <c r="O2" i="1" s="1"/>
  <c r="R18" i="1"/>
  <c r="O18" i="1" s="1"/>
  <c r="I3" i="1"/>
  <c r="Q160" i="1"/>
  <c r="I160" i="1" s="1"/>
</calcChain>
</file>

<file path=xl/sharedStrings.xml><?xml version="1.0" encoding="utf-8"?>
<sst xmlns="http://schemas.openxmlformats.org/spreadsheetml/2006/main" count="628" uniqueCount="254">
  <si>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</si>
  <si>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</si>
  <si>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</si>
  <si>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</si>
  <si>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</si>
  <si>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</si>
  <si>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</si>
  <si>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</si>
  <si>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04-17-01</t>
  </si>
  <si>
    <t>0,00</t>
  </si>
  <si>
    <t>2</t>
  </si>
  <si>
    <t>O</t>
  </si>
  <si>
    <t>Objekt:</t>
  </si>
  <si>
    <t>D.2.1.1</t>
  </si>
  <si>
    <t>Železniční svršek</t>
  </si>
  <si>
    <t>15,00</t>
  </si>
  <si>
    <t>O1</t>
  </si>
  <si>
    <t>Rozpočet:</t>
  </si>
  <si>
    <t>T.ú. Brno Královo Pole - Kuřim, železniční svršek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</si>
  <si>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</si>
  <si>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</si>
  <si>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</si>
  <si>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</si>
  <si>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</si>
  <si>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</si>
  <si>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</si>
  <si>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</si>
  <si>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</si>
  <si>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</si>
  <si>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</si>
  <si>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</si>
  <si>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</si>
  <si>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</si>
  <si>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</si>
  <si>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</si>
  <si>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</si>
  <si>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</si>
  <si>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</si>
  <si>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</si>
  <si>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</si>
  <si>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R10297</t>
  </si>
  <si>
    <t/>
  </si>
  <si>
    <t>KONTROLA GPK MĚŘICÍM VOZEM</t>
  </si>
  <si>
    <t>km</t>
  </si>
  <si>
    <t>PP</t>
  </si>
  <si>
    <t>kontrola všech rekonstruovaných úseků kol.č.1 + kol.č.2</t>
  </si>
  <si>
    <t>VV</t>
  </si>
  <si>
    <t>TS</t>
  </si>
  <si>
    <t>R20297</t>
  </si>
  <si>
    <t>Kontrola prostorové průchodnosti</t>
  </si>
  <si>
    <t>Komunikace</t>
  </si>
  <si>
    <t>512550</t>
  </si>
  <si>
    <t>KOLEJOVÉ LOŽE - ZŘÍZENÍ Z KAMENIVA HRUBÉHO DRCENÉHO (ŠTĚRK)</t>
  </si>
  <si>
    <t>M3</t>
  </si>
  <si>
    <t>(kubaturový list + lokální demontáže kol.č.1 a kol.č.2) - (recyklace stáv. kol. lože 50%)</t>
  </si>
  <si>
    <t>(16079m3 + 80m*1,8m3/m) - (13260m3*0,50)=9 593,000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</si>
  <si>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</si>
  <si>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512560</t>
  </si>
  <si>
    <t>KOLEJOVÉ LOŽE - ZŘÍZENÍ Z KAMENIVA HRUBÉHO RECYKLOVANÉHO</t>
  </si>
  <si>
    <t>recyklace odstr. kol. lože 50%</t>
  </si>
  <si>
    <t>13260m3*0,5=6 630,000 [A]</t>
  </si>
  <si>
    <t>513550</t>
  </si>
  <si>
    <t>KOLEJOVÉ LOŽE - DOPLNĚNÍ Z KAMENIVA HRUBÉHO DRCENÉHO (ŠTĚRK)</t>
  </si>
  <si>
    <t>doplnění 10% kolejového lože na stávajících úsecích</t>
  </si>
  <si>
    <t>837m * 1,8m3/m * 0,1=150,660 [A]</t>
  </si>
  <si>
    <t>514000</t>
  </si>
  <si>
    <t>KOLEJOVÉ LOŽE - PROČIŠTĚNÍ</t>
  </si>
  <si>
    <t>Pročištění kol. lože stávajících úseků</t>
  </si>
  <si>
    <t>837m * 1,8m3/m=1 506,600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</si>
  <si>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</si>
  <si>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7</t>
  </si>
  <si>
    <t>523352</t>
  </si>
  <si>
    <t>KOLEJ 60 E2, ROZD. "U", BEZSTYKOVÁ, PR. BET. BEZPODKLADNICOVÝ, UP. PRUŽNÉ</t>
  </si>
  <si>
    <t>m</t>
  </si>
  <si>
    <t>Kolejnice R260 dle kolejového plánu</t>
  </si>
  <si>
    <t>3451m + 40m=3 491,000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</si>
  <si>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</si>
  <si>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8</t>
  </si>
  <si>
    <t>527352</t>
  </si>
  <si>
    <t>KOLEJ 60 E2 DLOUHÉ PASY TEPELNĚ OPRACOVANÉ, ROZD. "U", BEZSTYKOVÁ, PR. BET. BEZPODKLADNICOVÝ, UP. PRUŽNÉ</t>
  </si>
  <si>
    <t>Kolejnice R350HT dle kolejového plánu</t>
  </si>
  <si>
    <t>3836m + 40m=3 876,000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</si>
  <si>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</si>
  <si>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</si>
  <si>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</si>
  <si>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SVV na stávajících úsecích dle kolejového plánu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</si>
  <si>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</si>
  <si>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</si>
  <si>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</si>
  <si>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třetí podbití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</si>
  <si>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</si>
  <si>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11</t>
  </si>
  <si>
    <t>543312</t>
  </si>
  <si>
    <t>VÝMĚNA KOLEJNICE 60 E2 SPOJITĚ</t>
  </si>
  <si>
    <t>očekávaná výměna vadných kolejnic + rušení LIS + výměna kolejnic v oblouku R350HT dle kolejového plánu</t>
  </si>
  <si>
    <t>837m*2+8*25m=1 874,000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</si>
  <si>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</si>
  <si>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12</t>
  </si>
  <si>
    <t>544321</t>
  </si>
  <si>
    <t>IZOLOVANÝ STYK LEPENÝ STANDARDNÍ DÉLKY (3,4-8,0 M), TEPELNĚ NEOPRACOVANÝ, TVARU 60 E2 NEBO R 65</t>
  </si>
  <si>
    <t>zřízení LIS délky 3,6m v koleji</t>
  </si>
  <si>
    <t>3.6m * 22ks=79,200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</si>
  <si>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 SD 545 pro svary jednotlivé  
3. Způsob měření:  
Udává se počet kusů izolovaného styku libovolné délky v každém kolejnicovém pasu. V běžné koleji jsou tyto IS zpravidla v párech.</t>
  </si>
  <si>
    <t>13</t>
  </si>
  <si>
    <t>545111</t>
  </si>
  <si>
    <t>SVAR KOLEJNIC (STEJNÉHO TVARU) 60 E2, R 65 JEDNOTLIVĚ</t>
  </si>
  <si>
    <t>KUS</t>
  </si>
  <si>
    <t>svary lokálních demontáží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</si>
  <si>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</si>
  <si>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14</t>
  </si>
  <si>
    <t>545112</t>
  </si>
  <si>
    <t>SVAR KOLEJNIC (STEJNÉHO TVARU) 60 E2, R 65 SPOJITĚ</t>
  </si>
  <si>
    <t>svary rekonstruovaných úseků z dlouhých kolejnicových pásů dl. 74m</t>
  </si>
  <si>
    <t>15</t>
  </si>
  <si>
    <t>549111</t>
  </si>
  <si>
    <t>BROUŠENÍ KOLEJE A VÝHYBEK</t>
  </si>
  <si>
    <t>broušení nové koleje + výměna kolejnic + demontáže v kol.č.2</t>
  </si>
  <si>
    <t>7287+80+200=7 567,000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</si>
  <si>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</si>
  <si>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16</t>
  </si>
  <si>
    <t>R549510</t>
  </si>
  <si>
    <t>ŘEZÁNÍ KOLEJNIC BEZ OHLEDU NA TVAR</t>
  </si>
  <si>
    <t>řezání kolejnic pro demontáž kol. polí po 25m + demontáže</t>
  </si>
  <si>
    <t>596 ks + 24 ks=620,000 [A]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</si>
  <si>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</si>
  <si>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</si>
  <si>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17</t>
  </si>
  <si>
    <t>923122</t>
  </si>
  <si>
    <t>HEKTOMETROVNÍK Z UŽITÉHO MATERIÁLU</t>
  </si>
  <si>
    <t>viz.seznam návěstí + příloha výstroj tratě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</si>
  <si>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</si>
  <si>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18</t>
  </si>
  <si>
    <t>923311</t>
  </si>
  <si>
    <t>PŘEDVĚSTNÍK "3" - TERČ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</si>
  <si>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</si>
  <si>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19</t>
  </si>
  <si>
    <t>PŘEDVĚSTNÍK N - TROJÚHELNÍKOVÝ ŠTÍT</t>
  </si>
  <si>
    <t>20</t>
  </si>
  <si>
    <t>923321</t>
  </si>
  <si>
    <t>PŘEDVĚSTNÍK NS - TABULE</t>
  </si>
  <si>
    <t>21</t>
  </si>
  <si>
    <t>923341</t>
  </si>
  <si>
    <t>RYCHLOSTNÍK N - TABULE</t>
  </si>
  <si>
    <t>22</t>
  </si>
  <si>
    <t>923351</t>
  </si>
  <si>
    <t>RYCHLOSTNÍK NS - TABULE</t>
  </si>
  <si>
    <t>23</t>
  </si>
  <si>
    <t>923361</t>
  </si>
  <si>
    <t>RYCHLOSTNÍK "3" - TERČ</t>
  </si>
  <si>
    <t>24</t>
  </si>
  <si>
    <t>923362</t>
  </si>
  <si>
    <t>RYCHLOSTNÍK "3" - TERČ Z UŽITÉHO MATERIÁLU</t>
  </si>
  <si>
    <t>25</t>
  </si>
  <si>
    <t>923412</t>
  </si>
  <si>
    <t>NÁVĚST "VLAK SE BLÍŽÍ K ZASTÁVCE" - ZÁKLADNÍ TABULE Z UŽITÉHO MATERIÁLU</t>
  </si>
  <si>
    <t>26</t>
  </si>
  <si>
    <t>923471</t>
  </si>
  <si>
    <t>SKLONOVNÍK</t>
  </si>
  <si>
    <t>27</t>
  </si>
  <si>
    <t>923472</t>
  </si>
  <si>
    <t>SKLONOVNÍK Z UŽITÉHO MATERIÁLU</t>
  </si>
  <si>
    <t>28</t>
  </si>
  <si>
    <t>923492</t>
  </si>
  <si>
    <t>STANIČNÍK - TABULE "ŠIROKÁ" Z UŽITÉHO MATERIÁLU</t>
  </si>
  <si>
    <t>montáž staničníků na nové sloupy TV</t>
  </si>
  <si>
    <t>29</t>
  </si>
  <si>
    <t>923712</t>
  </si>
  <si>
    <t>TABULE VELIKOSTI 2700X600 MM "NÁZEV STANICE" (NA OCELOVÝCH SLOUPCÍCH) Z UŽITÉHO MATERIÁLU</t>
  </si>
  <si>
    <t>30</t>
  </si>
  <si>
    <t>923811</t>
  </si>
  <si>
    <t>SLOUPEK DN 127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</si>
  <si>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</si>
  <si>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31</t>
  </si>
  <si>
    <t>923971</t>
  </si>
  <si>
    <t>ZAJIŠŤOVACÍ ZNAČKA KONZOLOVÁ (K) NA ZÁKLADU TRAKČNÍHO STOŽÁRU</t>
  </si>
  <si>
    <t>základy trakčních stožárů v úseku viz situace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</si>
  <si>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</si>
  <si>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32</t>
  </si>
  <si>
    <t>965010</t>
  </si>
  <si>
    <t>ODSTRANĚNÍ KOLEJOVÉHO LOŽE A DRÁŽNÍCH STEZEK</t>
  </si>
  <si>
    <t>délka všech demontáží * 1,8m3/m</t>
  </si>
  <si>
    <t>(7287+80) m * 1,8m3/m=13 260,600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</si>
  <si>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</si>
  <si>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33</t>
  </si>
  <si>
    <t>965113</t>
  </si>
  <si>
    <t>DEMONTÁŽ KOLEJE NA BETONOVÝCH PRAŽCÍCH DO KOLEJOVÝCH POLÍ S ODVOZEM NA MONTÁŽNÍ ZÁKLADNU S NÁSLEDNÝM ROZEBRÁNÍM</t>
  </si>
  <si>
    <t>demontáž kol.č.1, viz TZ kap.6.1.1.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</si>
  <si>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</si>
  <si>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34</t>
  </si>
  <si>
    <t>965114</t>
  </si>
  <si>
    <t>DEMONTÁŽ KOLEJE NA BETONOVÝCH PRAŽCÍCH ROZEBRÁNÍM DO SOUČÁSTÍ</t>
  </si>
  <si>
    <t>lokální demontáže v koleji č.2, viz TZ kap.6.1.1.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</si>
  <si>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</si>
  <si>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35</t>
  </si>
  <si>
    <t>965821</t>
  </si>
  <si>
    <t>DEMONTÁŽ KILOMETROVNÍKU, HEKTOMETROVNÍKU, MEZNÍKU</t>
  </si>
  <si>
    <t>demontáž betonové hektometry, dle příloha výstroj tratě</t>
  </si>
  <si>
    <t>40 ks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</si>
  <si>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</si>
  <si>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36</t>
  </si>
  <si>
    <t>965841</t>
  </si>
  <si>
    <t>DEMONTÁŽ JAKÉKOLIV NÁVĚSTI</t>
  </si>
  <si>
    <t>demontáž návěstí, dle příloha výstroj tratě</t>
  </si>
  <si>
    <t>37</t>
  </si>
  <si>
    <t>965851</t>
  </si>
  <si>
    <t>DEMONTÁŽ ZAJIŠŤOVACÍ ZNAČKY</t>
  </si>
  <si>
    <t>dle situace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</si>
  <si>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</si>
  <si>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990</t>
  </si>
  <si>
    <t>Likvidace odpadů vč. dopravy</t>
  </si>
  <si>
    <t>38</t>
  </si>
  <si>
    <t>R015150</t>
  </si>
  <si>
    <t>90</t>
  </si>
  <si>
    <t>POPLATKY ZA LIKVIDACI ODPADŮ NEKONTAMINOVANÝCH - 17 05 08 ŠTĚRK Z KOLEJIŠTĚ (ODPAD PO RECYKLACI) VČETNĚ DOPRAVY</t>
  </si>
  <si>
    <t>T</t>
  </si>
  <si>
    <t>Evidenční položka 
15% odpad recyklace kol. lože</t>
  </si>
  <si>
    <t>(7287+80)*1,8*0,15*2=3 978,180 [A]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</si>
  <si>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</si>
  <si>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39</t>
  </si>
  <si>
    <t>R015210</t>
  </si>
  <si>
    <t>POPLATKY ZA LIKVIDACI ODPADŮ NEKONTAMINOVANÝCH - 17 01 01 ŽELEZNIČNÍ PRAŽCE BETONOVÉ VČETNĚ DOPRAVY</t>
  </si>
  <si>
    <t>Evidenční položka 
Likvidace betonových pražců</t>
  </si>
  <si>
    <t>(7287m+80m)/0,61ks*0,27t=3 260,803 [A]</t>
  </si>
  <si>
    <t>40</t>
  </si>
  <si>
    <t>R015250</t>
  </si>
  <si>
    <t>POPLATKY ZA LIKVIDACI ODPADŮ NEKONTAMINOVANÝCH - 17 02 03 PLASTY: POLYETYLÉNOVÉ PODLOŽKY (ŽEL. SVRŠEK), HDPE TRUBKY, KANALIZAČNÍ TRUBKY, VČETNĚ DOPRAV</t>
  </si>
  <si>
    <t>Evidenční položka 
Likvidace polyetylenových podložek</t>
  </si>
  <si>
    <t>((7288m+80m)/0,61)ks*(0,182kg/1000)=2,198 [A]</t>
  </si>
  <si>
    <t>41</t>
  </si>
  <si>
    <t>R015260</t>
  </si>
  <si>
    <t>POPLATKY ZA LIKVIDACI ODPADŮ NEKONTAMINOVANÝCH - 07 02 99 PRYŽOVÉ PODLOŽKY (ŽEL. SVRŠEK), VČETNĚ DOPRAVY</t>
  </si>
  <si>
    <t>Evidenční položka 
Likvidace pryžových podložek</t>
  </si>
  <si>
    <t>42</t>
  </si>
  <si>
    <t>R015810</t>
  </si>
  <si>
    <t>POPLATKY ZA LIKVIDACI ODPADŮ NEKONTAMINOVANÝCH - 17 04 05 - ŽELEZNÝ A OCELOVÝ ŠROT, VČETNĚ DOPRAVY</t>
  </si>
  <si>
    <t>Evidenční položka 
Likvidace demontované výstroje tratě: cedule 18 ks + zajišťovací značky</t>
  </si>
  <si>
    <t>0.3m2 * 18 ks * 0.00785t/m2 + 148 ks*0,0005t=0,116 [A]</t>
  </si>
  <si>
    <t>demontáž mazníku</t>
  </si>
  <si>
    <t>1ks</t>
  </si>
  <si>
    <t>DEMONTÁŽ KILOMETROVNÍKU, HEKTOMETROVNÍKU, MEZNÍKU - ODVOZ (NA LIKVIDACI ODPADŮ NEBO JINÉ URČENÉ MÍSTO)</t>
  </si>
  <si>
    <t>965822</t>
  </si>
  <si>
    <t>demontáž mazníku - odvoz do 1 km</t>
  </si>
  <si>
    <t>tkm</t>
  </si>
  <si>
    <t>0,05 t * 1 km</t>
  </si>
  <si>
    <t>IZOLOVANÝ STYK LEPENÝ STANDARDNÍ DÉLKY (3,4-8,0 M), TEPELNĚ OPRACOVANÝ, TVARU 60 E2 NEBO R 65</t>
  </si>
  <si>
    <t>44 ks [A]</t>
  </si>
  <si>
    <t>nová položka</t>
  </si>
  <si>
    <t>965023</t>
  </si>
  <si>
    <t>ODSTRANĚNÍ KOLEJOVÉHO LOŽE A DRÁŽNÍCH STEZEK - ODVOZ NA RECYKLACI</t>
  </si>
  <si>
    <t>M3KM</t>
  </si>
  <si>
    <t>13260.6 m3 * 8 km</t>
  </si>
  <si>
    <t>odvoz veškerého vytěženého kol. lože k recyklaci - do prostor ST stanice Brno - Královo Pole , odvoz do 8 km</t>
  </si>
  <si>
    <t>položka odstraněna</t>
  </si>
  <si>
    <t>ZD č.2 - 6.6.2023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</si>
</sst>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7" fillId="2" borderId="1" xfId="1" applyFont="1" applyFill="1" applyBorder="1"/>
    <xf numFmtId="0" fontId="7" fillId="0" borderId="3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7" fillId="0" borderId="0" xfId="0" applyFont="1" applyFill="1"/>
    <xf numFmtId="0" fontId="8" fillId="0" borderId="3" xfId="0" applyFont="1" applyFill="1" applyBorder="1"/>
    <xf numFmtId="0" fontId="7" fillId="0" borderId="6" xfId="0" applyFont="1" applyFill="1" applyBorder="1"/>
    <xf numFmtId="0" fontId="7" fillId="0" borderId="3" xfId="0" applyFont="1" applyFill="1" applyBorder="1" applyAlignment="1">
      <alignment wrapText="1"/>
    </xf>
    <xf numFmtId="0" fontId="7" fillId="0" borderId="0" xfId="0" applyFont="1"/>
    <xf numFmtId="0" fontId="7" fillId="0" borderId="8" xfId="0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left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right"/>
    </xf>
    <xf numFmtId="0" fontId="9" fillId="0" borderId="3" xfId="1" applyFont="1" applyFill="1" applyBorder="1"/>
    <xf numFmtId="0" fontId="9" fillId="0" borderId="3" xfId="1" applyFont="1" applyFill="1" applyBorder="1" applyAlignment="1">
      <alignment wrapText="1"/>
    </xf>
    <xf numFmtId="0" fontId="9" fillId="0" borderId="3" xfId="1" applyFont="1" applyFill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4" fontId="9" fillId="0" borderId="3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>
    <pageSetUpPr fitToPage="1"/>
  </sheetPr>
  <dimension ref="A1:R196"/>
  <sheetViews>
    <sheetView tabSelected="1" workbookViewId="0">
      <pane ySplit="8" topLeftCell="A180" activePane="bottomLeft" state="frozen"/>
      <selection pane="bottomLeft" activeCell="H2" sqref="H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0" t="s">
        <v>253</v>
      </c>
      <c r="I2" s="3"/>
      <c r="O2">
        <f>0+O9+O18+O75+O160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6" t="s">
        <v>6</v>
      </c>
      <c r="D3" s="57"/>
      <c r="E3" s="5" t="s">
        <v>7</v>
      </c>
      <c r="F3" s="1"/>
      <c r="G3" s="6"/>
      <c r="H3" s="7" t="s">
        <v>8</v>
      </c>
      <c r="I3" s="8">
        <f>0+I9+I18+I75+I160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6" t="s">
        <v>13</v>
      </c>
      <c r="D4" s="57"/>
      <c r="E4" s="5" t="s">
        <v>14</v>
      </c>
      <c r="F4" s="1"/>
      <c r="G4" s="1"/>
      <c r="H4" s="9"/>
      <c r="I4" s="9"/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58" t="s">
        <v>8</v>
      </c>
      <c r="D5" s="59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55" t="s">
        <v>20</v>
      </c>
      <c r="B6" s="55" t="s">
        <v>21</v>
      </c>
      <c r="C6" s="55" t="s">
        <v>22</v>
      </c>
      <c r="D6" s="55" t="s">
        <v>23</v>
      </c>
      <c r="E6" s="55" t="s">
        <v>24</v>
      </c>
      <c r="F6" s="55" t="s">
        <v>25</v>
      </c>
      <c r="G6" s="55" t="s">
        <v>26</v>
      </c>
      <c r="H6" s="55" t="s">
        <v>27</v>
      </c>
      <c r="I6" s="55"/>
    </row>
    <row r="7" spans="1:18" ht="12.75" customHeight="1" x14ac:dyDescent="0.2">
      <c r="A7" s="55"/>
      <c r="B7" s="55"/>
      <c r="C7" s="55"/>
      <c r="D7" s="55"/>
      <c r="E7" s="55"/>
      <c r="F7" s="55"/>
      <c r="G7" s="55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30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7.9960000000000004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45</v>
      </c>
    </row>
    <row r="12" spans="1:18" x14ac:dyDescent="0.2">
      <c r="A12" s="25" t="s">
        <v>46</v>
      </c>
      <c r="E12" s="26" t="s">
        <v>41</v>
      </c>
    </row>
    <row r="13" spans="1:18" x14ac:dyDescent="0.2">
      <c r="A13" t="s">
        <v>47</v>
      </c>
      <c r="E13" s="24" t="s">
        <v>41</v>
      </c>
    </row>
    <row r="14" spans="1:18" x14ac:dyDescent="0.2">
      <c r="A14" s="17" t="s">
        <v>39</v>
      </c>
      <c r="B14" s="18" t="s">
        <v>10</v>
      </c>
      <c r="C14" s="18" t="s">
        <v>48</v>
      </c>
      <c r="D14" s="17" t="s">
        <v>41</v>
      </c>
      <c r="E14" s="19" t="s">
        <v>49</v>
      </c>
      <c r="F14" s="20" t="s">
        <v>43</v>
      </c>
      <c r="G14" s="21">
        <v>7.9960000000000004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45</v>
      </c>
    </row>
    <row r="16" spans="1:18" x14ac:dyDescent="0.2">
      <c r="A16" s="25" t="s">
        <v>46</v>
      </c>
      <c r="E16" s="26" t="s">
        <v>41</v>
      </c>
    </row>
    <row r="17" spans="1:18" x14ac:dyDescent="0.2">
      <c r="A17" t="s">
        <v>47</v>
      </c>
      <c r="E17" s="24" t="s">
        <v>41</v>
      </c>
    </row>
    <row r="18" spans="1:18" ht="12.75" customHeight="1" x14ac:dyDescent="0.2">
      <c r="A18" s="3" t="s">
        <v>37</v>
      </c>
      <c r="B18" s="3"/>
      <c r="C18" s="27" t="s">
        <v>33</v>
      </c>
      <c r="D18" s="3"/>
      <c r="E18" s="15" t="s">
        <v>50</v>
      </c>
      <c r="F18" s="3"/>
      <c r="G18" s="3"/>
      <c r="H18" s="3"/>
      <c r="I18" s="28">
        <f>0+Q18</f>
        <v>0</v>
      </c>
      <c r="O18">
        <f>0+R18</f>
        <v>0</v>
      </c>
      <c r="Q18">
        <f>0+I19+I23+I27+I31+I35+I39+I43+I47+I51+I55+I59+I63+I67+I71</f>
        <v>0</v>
      </c>
      <c r="R18">
        <f>0+O19+O23+O27+O31+O35+O39+O43+O47+O51+O55+O59+O63+O67+O71</f>
        <v>0</v>
      </c>
    </row>
    <row r="19" spans="1:18" x14ac:dyDescent="0.2">
      <c r="A19" s="17" t="s">
        <v>39</v>
      </c>
      <c r="B19" s="18" t="s">
        <v>2</v>
      </c>
      <c r="C19" s="18" t="s">
        <v>51</v>
      </c>
      <c r="D19" s="17" t="s">
        <v>41</v>
      </c>
      <c r="E19" s="19" t="s">
        <v>52</v>
      </c>
      <c r="F19" s="20" t="s">
        <v>53</v>
      </c>
      <c r="G19" s="21">
        <v>9593</v>
      </c>
      <c r="H19" s="22">
        <v>0</v>
      </c>
      <c r="I19" s="22">
        <f>ROUND(ROUND(H19,2)*ROUND(G19,3),2)</f>
        <v>0</v>
      </c>
      <c r="O19">
        <f>(I19*21)/100</f>
        <v>0</v>
      </c>
      <c r="P19" t="s">
        <v>10</v>
      </c>
    </row>
    <row r="20" spans="1:18" ht="25.5" x14ac:dyDescent="0.2">
      <c r="A20" s="23" t="s">
        <v>44</v>
      </c>
      <c r="E20" s="24" t="s">
        <v>54</v>
      </c>
    </row>
    <row r="21" spans="1:18" x14ac:dyDescent="0.2">
      <c r="A21" s="25" t="s">
        <v>46</v>
      </c>
      <c r="E21" s="26" t="s">
        <v>55</v>
      </c>
    </row>
    <row r="22" spans="1:18" ht="89.25" x14ac:dyDescent="0.2">
      <c r="A22" t="s">
        <v>47</v>
      </c>
      <c r="E22" s="24" t="s">
        <v>56</v>
      </c>
    </row>
    <row r="23" spans="1:18" x14ac:dyDescent="0.2">
      <c r="A23" s="17" t="s">
        <v>39</v>
      </c>
      <c r="B23" s="18" t="s">
        <v>32</v>
      </c>
      <c r="C23" s="18" t="s">
        <v>57</v>
      </c>
      <c r="D23" s="17" t="s">
        <v>41</v>
      </c>
      <c r="E23" s="19" t="s">
        <v>58</v>
      </c>
      <c r="F23" s="20" t="s">
        <v>53</v>
      </c>
      <c r="G23" s="21">
        <v>6630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3" t="s">
        <v>44</v>
      </c>
      <c r="E24" s="24" t="s">
        <v>59</v>
      </c>
    </row>
    <row r="25" spans="1:18" x14ac:dyDescent="0.2">
      <c r="A25" s="25" t="s">
        <v>46</v>
      </c>
      <c r="E25" s="26" t="s">
        <v>60</v>
      </c>
    </row>
    <row r="26" spans="1:18" ht="89.25" x14ac:dyDescent="0.2">
      <c r="A26" t="s">
        <v>47</v>
      </c>
      <c r="E26" s="24" t="s">
        <v>56</v>
      </c>
    </row>
    <row r="27" spans="1:18" x14ac:dyDescent="0.2">
      <c r="A27" s="17" t="s">
        <v>39</v>
      </c>
      <c r="B27" s="18" t="s">
        <v>33</v>
      </c>
      <c r="C27" s="18" t="s">
        <v>61</v>
      </c>
      <c r="D27" s="17" t="s">
        <v>41</v>
      </c>
      <c r="E27" s="19" t="s">
        <v>62</v>
      </c>
      <c r="F27" s="20" t="s">
        <v>53</v>
      </c>
      <c r="G27" s="21">
        <v>150.66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3" t="s">
        <v>44</v>
      </c>
      <c r="E28" s="24" t="s">
        <v>63</v>
      </c>
    </row>
    <row r="29" spans="1:18" x14ac:dyDescent="0.2">
      <c r="A29" s="25" t="s">
        <v>46</v>
      </c>
      <c r="E29" s="26" t="s">
        <v>64</v>
      </c>
    </row>
    <row r="30" spans="1:18" ht="89.25" x14ac:dyDescent="0.2">
      <c r="A30" t="s">
        <v>47</v>
      </c>
      <c r="E30" s="24" t="s">
        <v>56</v>
      </c>
    </row>
    <row r="31" spans="1:18" x14ac:dyDescent="0.2">
      <c r="A31" s="17" t="s">
        <v>39</v>
      </c>
      <c r="B31" s="18" t="s">
        <v>34</v>
      </c>
      <c r="C31" s="18" t="s">
        <v>65</v>
      </c>
      <c r="D31" s="17" t="s">
        <v>41</v>
      </c>
      <c r="E31" s="19" t="s">
        <v>66</v>
      </c>
      <c r="F31" s="20" t="s">
        <v>53</v>
      </c>
      <c r="G31" s="21">
        <v>1506.6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3" t="s">
        <v>44</v>
      </c>
      <c r="E32" s="24" t="s">
        <v>67</v>
      </c>
    </row>
    <row r="33" spans="1:16" x14ac:dyDescent="0.2">
      <c r="A33" s="25" t="s">
        <v>46</v>
      </c>
      <c r="E33" s="26" t="s">
        <v>68</v>
      </c>
    </row>
    <row r="34" spans="1:16" ht="102" x14ac:dyDescent="0.2">
      <c r="A34" t="s">
        <v>47</v>
      </c>
      <c r="E34" s="24" t="s">
        <v>69</v>
      </c>
    </row>
    <row r="35" spans="1:16" ht="25.5" x14ac:dyDescent="0.2">
      <c r="A35" s="17" t="s">
        <v>39</v>
      </c>
      <c r="B35" s="18" t="s">
        <v>70</v>
      </c>
      <c r="C35" s="18" t="s">
        <v>71</v>
      </c>
      <c r="D35" s="17" t="s">
        <v>41</v>
      </c>
      <c r="E35" s="19" t="s">
        <v>72</v>
      </c>
      <c r="F35" s="20" t="s">
        <v>73</v>
      </c>
      <c r="G35" s="21">
        <v>3491</v>
      </c>
      <c r="H35" s="22">
        <v>0</v>
      </c>
      <c r="I35" s="22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3" t="s">
        <v>44</v>
      </c>
      <c r="E36" s="24" t="s">
        <v>74</v>
      </c>
    </row>
    <row r="37" spans="1:16" x14ac:dyDescent="0.2">
      <c r="A37" s="25" t="s">
        <v>46</v>
      </c>
      <c r="E37" s="26" t="s">
        <v>75</v>
      </c>
    </row>
    <row r="38" spans="1:16" ht="318.75" x14ac:dyDescent="0.2">
      <c r="A38" t="s">
        <v>47</v>
      </c>
      <c r="E38" s="24" t="s">
        <v>76</v>
      </c>
    </row>
    <row r="39" spans="1:16" ht="25.5" x14ac:dyDescent="0.2">
      <c r="A39" s="17" t="s">
        <v>39</v>
      </c>
      <c r="B39" s="18" t="s">
        <v>77</v>
      </c>
      <c r="C39" s="18" t="s">
        <v>78</v>
      </c>
      <c r="D39" s="17" t="s">
        <v>41</v>
      </c>
      <c r="E39" s="19" t="s">
        <v>79</v>
      </c>
      <c r="F39" s="20" t="s">
        <v>73</v>
      </c>
      <c r="G39" s="21">
        <v>3876</v>
      </c>
      <c r="H39" s="22">
        <v>0</v>
      </c>
      <c r="I39" s="22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3" t="s">
        <v>44</v>
      </c>
      <c r="E40" s="24" t="s">
        <v>80</v>
      </c>
    </row>
    <row r="41" spans="1:16" x14ac:dyDescent="0.2">
      <c r="A41" s="25" t="s">
        <v>46</v>
      </c>
      <c r="E41" s="26" t="s">
        <v>81</v>
      </c>
    </row>
    <row r="42" spans="1:16" ht="357" x14ac:dyDescent="0.2">
      <c r="A42" t="s">
        <v>47</v>
      </c>
      <c r="E42" s="24" t="s">
        <v>82</v>
      </c>
    </row>
    <row r="43" spans="1:16" ht="25.5" x14ac:dyDescent="0.2">
      <c r="A43" s="17" t="s">
        <v>39</v>
      </c>
      <c r="B43" s="18" t="s">
        <v>35</v>
      </c>
      <c r="C43" s="18" t="s">
        <v>83</v>
      </c>
      <c r="D43" s="17" t="s">
        <v>41</v>
      </c>
      <c r="E43" s="19" t="s">
        <v>84</v>
      </c>
      <c r="F43" s="20" t="s">
        <v>73</v>
      </c>
      <c r="G43" s="21">
        <v>837</v>
      </c>
      <c r="H43" s="22">
        <v>0</v>
      </c>
      <c r="I43" s="22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3" t="s">
        <v>44</v>
      </c>
      <c r="E44" s="24" t="s">
        <v>85</v>
      </c>
    </row>
    <row r="45" spans="1:16" x14ac:dyDescent="0.2">
      <c r="A45" s="25" t="s">
        <v>46</v>
      </c>
      <c r="E45" s="26" t="s">
        <v>41</v>
      </c>
    </row>
    <row r="46" spans="1:16" ht="114.75" x14ac:dyDescent="0.2">
      <c r="A46" t="s">
        <v>47</v>
      </c>
      <c r="E46" s="24" t="s">
        <v>86</v>
      </c>
    </row>
    <row r="47" spans="1:16" ht="25.5" x14ac:dyDescent="0.2">
      <c r="A47" s="17" t="s">
        <v>39</v>
      </c>
      <c r="B47" s="18" t="s">
        <v>36</v>
      </c>
      <c r="C47" s="18" t="s">
        <v>87</v>
      </c>
      <c r="D47" s="17" t="s">
        <v>41</v>
      </c>
      <c r="E47" s="19" t="s">
        <v>88</v>
      </c>
      <c r="F47" s="20" t="s">
        <v>73</v>
      </c>
      <c r="G47" s="21">
        <v>7996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3" t="s">
        <v>44</v>
      </c>
      <c r="E48" s="24" t="s">
        <v>89</v>
      </c>
    </row>
    <row r="49" spans="1:16" x14ac:dyDescent="0.2">
      <c r="A49" s="25" t="s">
        <v>46</v>
      </c>
      <c r="E49" s="26" t="s">
        <v>41</v>
      </c>
    </row>
    <row r="50" spans="1:16" ht="102" x14ac:dyDescent="0.2">
      <c r="A50" t="s">
        <v>47</v>
      </c>
      <c r="E50" s="24" t="s">
        <v>90</v>
      </c>
    </row>
    <row r="51" spans="1:16" x14ac:dyDescent="0.2">
      <c r="A51" s="17" t="s">
        <v>39</v>
      </c>
      <c r="B51" s="18" t="s">
        <v>91</v>
      </c>
      <c r="C51" s="18" t="s">
        <v>92</v>
      </c>
      <c r="D51" s="17" t="s">
        <v>41</v>
      </c>
      <c r="E51" s="19" t="s">
        <v>93</v>
      </c>
      <c r="F51" s="20" t="s">
        <v>73</v>
      </c>
      <c r="G51" s="21">
        <v>1874</v>
      </c>
      <c r="H51" s="22">
        <v>0</v>
      </c>
      <c r="I51" s="22">
        <f>ROUND(ROUND(H51,2)*ROUND(G51,3),2)</f>
        <v>0</v>
      </c>
      <c r="O51">
        <f>(I51*21)/100</f>
        <v>0</v>
      </c>
      <c r="P51" t="s">
        <v>10</v>
      </c>
    </row>
    <row r="52" spans="1:16" ht="25.5" x14ac:dyDescent="0.2">
      <c r="A52" s="23" t="s">
        <v>44</v>
      </c>
      <c r="E52" s="24" t="s">
        <v>94</v>
      </c>
    </row>
    <row r="53" spans="1:16" x14ac:dyDescent="0.2">
      <c r="A53" s="25" t="s">
        <v>46</v>
      </c>
      <c r="E53" s="26" t="s">
        <v>95</v>
      </c>
    </row>
    <row r="54" spans="1:16" ht="153" x14ac:dyDescent="0.2">
      <c r="A54" t="s">
        <v>47</v>
      </c>
      <c r="E54" s="24" t="s">
        <v>96</v>
      </c>
    </row>
    <row r="55" spans="1:16" ht="25.5" x14ac:dyDescent="0.2">
      <c r="A55" s="17" t="s">
        <v>39</v>
      </c>
      <c r="B55" s="49" t="s">
        <v>97</v>
      </c>
      <c r="C55" s="49" t="s">
        <v>98</v>
      </c>
      <c r="D55" s="50" t="s">
        <v>41</v>
      </c>
      <c r="E55" s="51" t="s">
        <v>99</v>
      </c>
      <c r="F55" s="52" t="s">
        <v>73</v>
      </c>
      <c r="G55" s="53">
        <v>79.2</v>
      </c>
      <c r="H55" s="54">
        <v>0</v>
      </c>
      <c r="I55" s="54">
        <f>ROUND(ROUND(H55,2)*ROUND(G55,3),2)</f>
        <v>0</v>
      </c>
      <c r="J55" s="38" t="s">
        <v>252</v>
      </c>
      <c r="K55" s="38"/>
      <c r="O55">
        <f>(I55*21)/100</f>
        <v>0</v>
      </c>
      <c r="P55" t="s">
        <v>10</v>
      </c>
    </row>
    <row r="56" spans="1:16" x14ac:dyDescent="0.2">
      <c r="A56" s="23" t="s">
        <v>44</v>
      </c>
      <c r="B56" s="34"/>
      <c r="C56" s="34"/>
      <c r="D56" s="34"/>
      <c r="E56" s="47" t="s">
        <v>100</v>
      </c>
      <c r="F56" s="34"/>
      <c r="G56" s="34"/>
      <c r="H56" s="34"/>
      <c r="I56" s="34"/>
    </row>
    <row r="57" spans="1:16" x14ac:dyDescent="0.2">
      <c r="A57" s="25" t="s">
        <v>46</v>
      </c>
      <c r="B57" s="34"/>
      <c r="C57" s="34"/>
      <c r="D57" s="34"/>
      <c r="E57" s="48" t="s">
        <v>101</v>
      </c>
      <c r="F57" s="34"/>
      <c r="G57" s="34"/>
      <c r="H57" s="34"/>
      <c r="I57" s="34"/>
    </row>
    <row r="58" spans="1:16" ht="216.75" x14ac:dyDescent="0.2">
      <c r="A58" t="s">
        <v>47</v>
      </c>
      <c r="B58" s="34"/>
      <c r="C58" s="34"/>
      <c r="D58" s="34"/>
      <c r="E58" s="47" t="s">
        <v>102</v>
      </c>
      <c r="F58" s="34"/>
      <c r="G58" s="34"/>
      <c r="H58" s="34"/>
      <c r="I58" s="34"/>
    </row>
    <row r="59" spans="1:16" x14ac:dyDescent="0.2">
      <c r="A59" s="17" t="s">
        <v>39</v>
      </c>
      <c r="B59" s="18" t="s">
        <v>103</v>
      </c>
      <c r="C59" s="18" t="s">
        <v>104</v>
      </c>
      <c r="D59" s="17" t="s">
        <v>41</v>
      </c>
      <c r="E59" s="19" t="s">
        <v>105</v>
      </c>
      <c r="F59" s="20" t="s">
        <v>106</v>
      </c>
      <c r="G59" s="21">
        <v>78</v>
      </c>
      <c r="H59" s="22">
        <v>0</v>
      </c>
      <c r="I59" s="22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3" t="s">
        <v>44</v>
      </c>
      <c r="E60" s="24" t="s">
        <v>107</v>
      </c>
    </row>
    <row r="61" spans="1:16" x14ac:dyDescent="0.2">
      <c r="A61" s="25" t="s">
        <v>46</v>
      </c>
      <c r="E61" s="26" t="s">
        <v>41</v>
      </c>
    </row>
    <row r="62" spans="1:16" ht="255" x14ac:dyDescent="0.2">
      <c r="A62" t="s">
        <v>47</v>
      </c>
      <c r="E62" s="24" t="s">
        <v>108</v>
      </c>
    </row>
    <row r="63" spans="1:16" x14ac:dyDescent="0.2">
      <c r="A63" s="17" t="s">
        <v>39</v>
      </c>
      <c r="B63" s="18" t="s">
        <v>109</v>
      </c>
      <c r="C63" s="18" t="s">
        <v>110</v>
      </c>
      <c r="D63" s="17" t="s">
        <v>41</v>
      </c>
      <c r="E63" s="19" t="s">
        <v>111</v>
      </c>
      <c r="F63" s="20" t="s">
        <v>106</v>
      </c>
      <c r="G63" s="21">
        <v>248</v>
      </c>
      <c r="H63" s="22">
        <v>0</v>
      </c>
      <c r="I63" s="22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3" t="s">
        <v>44</v>
      </c>
      <c r="E64" s="24" t="s">
        <v>112</v>
      </c>
    </row>
    <row r="65" spans="1:18" x14ac:dyDescent="0.2">
      <c r="A65" s="25" t="s">
        <v>46</v>
      </c>
      <c r="E65" s="26" t="s">
        <v>41</v>
      </c>
    </row>
    <row r="66" spans="1:18" ht="255" x14ac:dyDescent="0.2">
      <c r="A66" t="s">
        <v>47</v>
      </c>
      <c r="E66" s="24" t="s">
        <v>108</v>
      </c>
    </row>
    <row r="67" spans="1:18" x14ac:dyDescent="0.2">
      <c r="A67" s="17" t="s">
        <v>39</v>
      </c>
      <c r="B67" s="18" t="s">
        <v>113</v>
      </c>
      <c r="C67" s="18" t="s">
        <v>114</v>
      </c>
      <c r="D67" s="17" t="s">
        <v>41</v>
      </c>
      <c r="E67" s="19" t="s">
        <v>115</v>
      </c>
      <c r="F67" s="20" t="s">
        <v>73</v>
      </c>
      <c r="G67" s="21">
        <v>7567</v>
      </c>
      <c r="H67" s="22">
        <v>0</v>
      </c>
      <c r="I67" s="22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3" t="s">
        <v>44</v>
      </c>
      <c r="E68" s="24" t="s">
        <v>116</v>
      </c>
    </row>
    <row r="69" spans="1:18" x14ac:dyDescent="0.2">
      <c r="A69" s="25" t="s">
        <v>46</v>
      </c>
      <c r="E69" s="26" t="s">
        <v>117</v>
      </c>
    </row>
    <row r="70" spans="1:18" ht="165.75" x14ac:dyDescent="0.2">
      <c r="A70" t="s">
        <v>47</v>
      </c>
      <c r="E70" s="24" t="s">
        <v>118</v>
      </c>
    </row>
    <row r="71" spans="1:18" x14ac:dyDescent="0.2">
      <c r="A71" s="17" t="s">
        <v>39</v>
      </c>
      <c r="B71" s="18" t="s">
        <v>119</v>
      </c>
      <c r="C71" s="18" t="s">
        <v>120</v>
      </c>
      <c r="D71" s="17" t="s">
        <v>41</v>
      </c>
      <c r="E71" s="19" t="s">
        <v>121</v>
      </c>
      <c r="F71" s="20" t="s">
        <v>106</v>
      </c>
      <c r="G71" s="21">
        <v>620</v>
      </c>
      <c r="H71" s="22">
        <v>0</v>
      </c>
      <c r="I71" s="22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3" t="s">
        <v>44</v>
      </c>
      <c r="E72" s="24" t="s">
        <v>122</v>
      </c>
    </row>
    <row r="73" spans="1:18" x14ac:dyDescent="0.2">
      <c r="A73" s="25" t="s">
        <v>46</v>
      </c>
      <c r="E73" s="26" t="s">
        <v>123</v>
      </c>
    </row>
    <row r="74" spans="1:18" ht="102" x14ac:dyDescent="0.2">
      <c r="A74" t="s">
        <v>47</v>
      </c>
      <c r="E74" s="24" t="s">
        <v>124</v>
      </c>
    </row>
    <row r="75" spans="1:18" ht="12.75" customHeight="1" x14ac:dyDescent="0.2">
      <c r="A75" s="3" t="s">
        <v>37</v>
      </c>
      <c r="B75" s="3"/>
      <c r="C75" s="27" t="s">
        <v>35</v>
      </c>
      <c r="D75" s="3"/>
      <c r="E75" s="15" t="s">
        <v>125</v>
      </c>
      <c r="F75" s="3"/>
      <c r="G75" s="3"/>
      <c r="H75" s="3"/>
      <c r="I75" s="28">
        <f>0+Q75</f>
        <v>0</v>
      </c>
      <c r="O75">
        <f>0+R75</f>
        <v>0</v>
      </c>
      <c r="Q75">
        <f>0+I76+I80+I84+I88+I92+I96+I100+I104+I108+I112+I116+I120+I124+I128+I132+I136+I140+I144+I148+I152+I156</f>
        <v>0</v>
      </c>
      <c r="R75">
        <f>0+O76+O80+O84+O88+O92+O96+O100+O104+O108+O112+O116+O120+O124+O128+O132+O136+O140+O144+O148+O152+O156</f>
        <v>0</v>
      </c>
    </row>
    <row r="76" spans="1:18" x14ac:dyDescent="0.2">
      <c r="A76" s="17" t="s">
        <v>39</v>
      </c>
      <c r="B76" s="18" t="s">
        <v>126</v>
      </c>
      <c r="C76" s="18" t="s">
        <v>127</v>
      </c>
      <c r="D76" s="17" t="s">
        <v>41</v>
      </c>
      <c r="E76" s="19" t="s">
        <v>128</v>
      </c>
      <c r="F76" s="20" t="s">
        <v>106</v>
      </c>
      <c r="G76" s="21">
        <v>37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3" t="s">
        <v>44</v>
      </c>
      <c r="E77" s="24" t="s">
        <v>41</v>
      </c>
    </row>
    <row r="78" spans="1:18" x14ac:dyDescent="0.2">
      <c r="A78" s="25" t="s">
        <v>46</v>
      </c>
      <c r="E78" s="26" t="s">
        <v>129</v>
      </c>
    </row>
    <row r="79" spans="1:18" ht="102" x14ac:dyDescent="0.2">
      <c r="A79" t="s">
        <v>47</v>
      </c>
      <c r="E79" s="24" t="s">
        <v>130</v>
      </c>
    </row>
    <row r="80" spans="1:18" x14ac:dyDescent="0.2">
      <c r="A80" s="17" t="s">
        <v>39</v>
      </c>
      <c r="B80" s="18" t="s">
        <v>131</v>
      </c>
      <c r="C80" s="18" t="s">
        <v>132</v>
      </c>
      <c r="D80" s="17" t="s">
        <v>41</v>
      </c>
      <c r="E80" s="19" t="s">
        <v>133</v>
      </c>
      <c r="F80" s="20" t="s">
        <v>106</v>
      </c>
      <c r="G80" s="21">
        <v>3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3" t="s">
        <v>44</v>
      </c>
      <c r="E81" s="24" t="s">
        <v>41</v>
      </c>
    </row>
    <row r="82" spans="1:16" x14ac:dyDescent="0.2">
      <c r="A82" s="25" t="s">
        <v>46</v>
      </c>
      <c r="E82" s="26" t="s">
        <v>129</v>
      </c>
    </row>
    <row r="83" spans="1:16" ht="140.25" x14ac:dyDescent="0.2">
      <c r="A83" t="s">
        <v>47</v>
      </c>
      <c r="E83" s="24" t="s">
        <v>134</v>
      </c>
    </row>
    <row r="84" spans="1:16" x14ac:dyDescent="0.2">
      <c r="A84" s="17" t="s">
        <v>39</v>
      </c>
      <c r="B84" s="18" t="s">
        <v>135</v>
      </c>
      <c r="C84" s="18" t="s">
        <v>132</v>
      </c>
      <c r="D84" s="17" t="s">
        <v>31</v>
      </c>
      <c r="E84" s="19" t="s">
        <v>136</v>
      </c>
      <c r="F84" s="20" t="s">
        <v>106</v>
      </c>
      <c r="G84" s="21">
        <v>1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3" t="s">
        <v>44</v>
      </c>
      <c r="E85" s="24" t="s">
        <v>41</v>
      </c>
    </row>
    <row r="86" spans="1:16" x14ac:dyDescent="0.2">
      <c r="A86" s="25" t="s">
        <v>46</v>
      </c>
      <c r="E86" s="26" t="s">
        <v>129</v>
      </c>
    </row>
    <row r="87" spans="1:16" ht="140.25" x14ac:dyDescent="0.2">
      <c r="A87" t="s">
        <v>47</v>
      </c>
      <c r="E87" s="24" t="s">
        <v>134</v>
      </c>
    </row>
    <row r="88" spans="1:16" x14ac:dyDescent="0.2">
      <c r="A88" s="17" t="s">
        <v>39</v>
      </c>
      <c r="B88" s="18" t="s">
        <v>137</v>
      </c>
      <c r="C88" s="18" t="s">
        <v>138</v>
      </c>
      <c r="D88" s="17" t="s">
        <v>41</v>
      </c>
      <c r="E88" s="19" t="s">
        <v>139</v>
      </c>
      <c r="F88" s="20" t="s">
        <v>106</v>
      </c>
      <c r="G88" s="21">
        <v>1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3" t="s">
        <v>44</v>
      </c>
      <c r="E89" s="24" t="s">
        <v>41</v>
      </c>
    </row>
    <row r="90" spans="1:16" x14ac:dyDescent="0.2">
      <c r="A90" s="25" t="s">
        <v>46</v>
      </c>
      <c r="E90" s="26" t="s">
        <v>129</v>
      </c>
    </row>
    <row r="91" spans="1:16" ht="140.25" x14ac:dyDescent="0.2">
      <c r="A91" t="s">
        <v>47</v>
      </c>
      <c r="E91" s="24" t="s">
        <v>134</v>
      </c>
    </row>
    <row r="92" spans="1:16" x14ac:dyDescent="0.2">
      <c r="A92" s="17" t="s">
        <v>39</v>
      </c>
      <c r="B92" s="18" t="s">
        <v>140</v>
      </c>
      <c r="C92" s="18" t="s">
        <v>141</v>
      </c>
      <c r="D92" s="17" t="s">
        <v>41</v>
      </c>
      <c r="E92" s="19" t="s">
        <v>142</v>
      </c>
      <c r="F92" s="20" t="s">
        <v>106</v>
      </c>
      <c r="G92" s="21">
        <v>11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3" t="s">
        <v>44</v>
      </c>
      <c r="E93" s="24" t="s">
        <v>41</v>
      </c>
    </row>
    <row r="94" spans="1:16" x14ac:dyDescent="0.2">
      <c r="A94" s="25" t="s">
        <v>46</v>
      </c>
      <c r="E94" s="26" t="s">
        <v>129</v>
      </c>
    </row>
    <row r="95" spans="1:16" ht="140.25" x14ac:dyDescent="0.2">
      <c r="A95" t="s">
        <v>47</v>
      </c>
      <c r="E95" s="24" t="s">
        <v>134</v>
      </c>
    </row>
    <row r="96" spans="1:16" x14ac:dyDescent="0.2">
      <c r="A96" s="17" t="s">
        <v>39</v>
      </c>
      <c r="B96" s="18" t="s">
        <v>143</v>
      </c>
      <c r="C96" s="18" t="s">
        <v>144</v>
      </c>
      <c r="D96" s="17" t="s">
        <v>41</v>
      </c>
      <c r="E96" s="19" t="s">
        <v>145</v>
      </c>
      <c r="F96" s="20" t="s">
        <v>106</v>
      </c>
      <c r="G96" s="21">
        <v>1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3" t="s">
        <v>44</v>
      </c>
      <c r="E97" s="24" t="s">
        <v>41</v>
      </c>
    </row>
    <row r="98" spans="1:16" x14ac:dyDescent="0.2">
      <c r="A98" s="25" t="s">
        <v>46</v>
      </c>
      <c r="E98" s="26" t="s">
        <v>129</v>
      </c>
    </row>
    <row r="99" spans="1:16" ht="140.25" x14ac:dyDescent="0.2">
      <c r="A99" t="s">
        <v>47</v>
      </c>
      <c r="E99" s="24" t="s">
        <v>134</v>
      </c>
    </row>
    <row r="100" spans="1:16" x14ac:dyDescent="0.2">
      <c r="A100" s="17" t="s">
        <v>39</v>
      </c>
      <c r="B100" s="18" t="s">
        <v>146</v>
      </c>
      <c r="C100" s="18" t="s">
        <v>147</v>
      </c>
      <c r="D100" s="17" t="s">
        <v>41</v>
      </c>
      <c r="E100" s="19" t="s">
        <v>148</v>
      </c>
      <c r="F100" s="20" t="s">
        <v>106</v>
      </c>
      <c r="G100" s="21">
        <v>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3" t="s">
        <v>44</v>
      </c>
      <c r="E101" s="24" t="s">
        <v>41</v>
      </c>
    </row>
    <row r="102" spans="1:16" x14ac:dyDescent="0.2">
      <c r="A102" s="25" t="s">
        <v>46</v>
      </c>
      <c r="E102" s="26" t="s">
        <v>129</v>
      </c>
    </row>
    <row r="103" spans="1:16" ht="140.25" x14ac:dyDescent="0.2">
      <c r="A103" t="s">
        <v>47</v>
      </c>
      <c r="E103" s="24" t="s">
        <v>134</v>
      </c>
    </row>
    <row r="104" spans="1:16" x14ac:dyDescent="0.2">
      <c r="A104" s="17" t="s">
        <v>39</v>
      </c>
      <c r="B104" s="18" t="s">
        <v>149</v>
      </c>
      <c r="C104" s="18" t="s">
        <v>150</v>
      </c>
      <c r="D104" s="17" t="s">
        <v>41</v>
      </c>
      <c r="E104" s="19" t="s">
        <v>151</v>
      </c>
      <c r="F104" s="20" t="s">
        <v>106</v>
      </c>
      <c r="G104" s="21">
        <v>1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3" t="s">
        <v>44</v>
      </c>
      <c r="E105" s="24" t="s">
        <v>41</v>
      </c>
    </row>
    <row r="106" spans="1:16" x14ac:dyDescent="0.2">
      <c r="A106" s="25" t="s">
        <v>46</v>
      </c>
      <c r="E106" s="26" t="s">
        <v>129</v>
      </c>
    </row>
    <row r="107" spans="1:16" ht="140.25" x14ac:dyDescent="0.2">
      <c r="A107" t="s">
        <v>47</v>
      </c>
      <c r="E107" s="24" t="s">
        <v>134</v>
      </c>
    </row>
    <row r="108" spans="1:16" ht="25.5" x14ac:dyDescent="0.2">
      <c r="A108" s="17" t="s">
        <v>39</v>
      </c>
      <c r="B108" s="18" t="s">
        <v>152</v>
      </c>
      <c r="C108" s="18" t="s">
        <v>153</v>
      </c>
      <c r="D108" s="17" t="s">
        <v>41</v>
      </c>
      <c r="E108" s="19" t="s">
        <v>154</v>
      </c>
      <c r="F108" s="20" t="s">
        <v>106</v>
      </c>
      <c r="G108" s="21">
        <v>3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3" t="s">
        <v>44</v>
      </c>
      <c r="E109" s="24" t="s">
        <v>41</v>
      </c>
    </row>
    <row r="110" spans="1:16" x14ac:dyDescent="0.2">
      <c r="A110" s="25" t="s">
        <v>46</v>
      </c>
      <c r="E110" s="26" t="s">
        <v>129</v>
      </c>
    </row>
    <row r="111" spans="1:16" ht="140.25" x14ac:dyDescent="0.2">
      <c r="A111" t="s">
        <v>47</v>
      </c>
      <c r="E111" s="24" t="s">
        <v>134</v>
      </c>
    </row>
    <row r="112" spans="1:16" x14ac:dyDescent="0.2">
      <c r="A112" s="17" t="s">
        <v>39</v>
      </c>
      <c r="B112" s="18" t="s">
        <v>155</v>
      </c>
      <c r="C112" s="18" t="s">
        <v>156</v>
      </c>
      <c r="D112" s="17" t="s">
        <v>41</v>
      </c>
      <c r="E112" s="19" t="s">
        <v>157</v>
      </c>
      <c r="F112" s="20" t="s">
        <v>106</v>
      </c>
      <c r="G112" s="21">
        <v>12</v>
      </c>
      <c r="H112" s="22">
        <v>0</v>
      </c>
      <c r="I112" s="22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3" t="s">
        <v>44</v>
      </c>
      <c r="E113" s="24" t="s">
        <v>41</v>
      </c>
    </row>
    <row r="114" spans="1:16" x14ac:dyDescent="0.2">
      <c r="A114" s="25" t="s">
        <v>46</v>
      </c>
      <c r="E114" s="26" t="s">
        <v>129</v>
      </c>
    </row>
    <row r="115" spans="1:16" ht="140.25" x14ac:dyDescent="0.2">
      <c r="A115" t="s">
        <v>47</v>
      </c>
      <c r="E115" s="24" t="s">
        <v>134</v>
      </c>
    </row>
    <row r="116" spans="1:16" x14ac:dyDescent="0.2">
      <c r="A116" s="17" t="s">
        <v>39</v>
      </c>
      <c r="B116" s="18" t="s">
        <v>158</v>
      </c>
      <c r="C116" s="18" t="s">
        <v>159</v>
      </c>
      <c r="D116" s="17" t="s">
        <v>41</v>
      </c>
      <c r="E116" s="19" t="s">
        <v>160</v>
      </c>
      <c r="F116" s="20" t="s">
        <v>106</v>
      </c>
      <c r="G116" s="21">
        <v>5</v>
      </c>
      <c r="H116" s="22">
        <v>0</v>
      </c>
      <c r="I116" s="22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3" t="s">
        <v>44</v>
      </c>
      <c r="E117" s="24" t="s">
        <v>41</v>
      </c>
    </row>
    <row r="118" spans="1:16" x14ac:dyDescent="0.2">
      <c r="A118" s="25" t="s">
        <v>46</v>
      </c>
      <c r="E118" s="26" t="s">
        <v>129</v>
      </c>
    </row>
    <row r="119" spans="1:16" ht="140.25" x14ac:dyDescent="0.2">
      <c r="A119" t="s">
        <v>47</v>
      </c>
      <c r="E119" s="24" t="s">
        <v>134</v>
      </c>
    </row>
    <row r="120" spans="1:16" x14ac:dyDescent="0.2">
      <c r="A120" s="17" t="s">
        <v>39</v>
      </c>
      <c r="B120" s="18" t="s">
        <v>161</v>
      </c>
      <c r="C120" s="18" t="s">
        <v>162</v>
      </c>
      <c r="D120" s="17" t="s">
        <v>41</v>
      </c>
      <c r="E120" s="19" t="s">
        <v>163</v>
      </c>
      <c r="F120" s="20" t="s">
        <v>106</v>
      </c>
      <c r="G120" s="21">
        <v>46</v>
      </c>
      <c r="H120" s="22">
        <v>0</v>
      </c>
      <c r="I120" s="22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3" t="s">
        <v>44</v>
      </c>
      <c r="E121" s="24" t="s">
        <v>164</v>
      </c>
    </row>
    <row r="122" spans="1:16" x14ac:dyDescent="0.2">
      <c r="A122" s="25" t="s">
        <v>46</v>
      </c>
      <c r="E122" s="26" t="s">
        <v>129</v>
      </c>
    </row>
    <row r="123" spans="1:16" ht="140.25" x14ac:dyDescent="0.2">
      <c r="A123" t="s">
        <v>47</v>
      </c>
      <c r="E123" s="24" t="s">
        <v>134</v>
      </c>
    </row>
    <row r="124" spans="1:16" ht="25.5" x14ac:dyDescent="0.2">
      <c r="A124" s="17" t="s">
        <v>39</v>
      </c>
      <c r="B124" s="18" t="s">
        <v>165</v>
      </c>
      <c r="C124" s="18" t="s">
        <v>166</v>
      </c>
      <c r="D124" s="17" t="s">
        <v>41</v>
      </c>
      <c r="E124" s="19" t="s">
        <v>167</v>
      </c>
      <c r="F124" s="20" t="s">
        <v>106</v>
      </c>
      <c r="G124" s="21">
        <v>4</v>
      </c>
      <c r="H124" s="22">
        <v>0</v>
      </c>
      <c r="I124" s="22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3" t="s">
        <v>44</v>
      </c>
      <c r="E125" s="24" t="s">
        <v>41</v>
      </c>
    </row>
    <row r="126" spans="1:16" x14ac:dyDescent="0.2">
      <c r="A126" s="25" t="s">
        <v>46</v>
      </c>
      <c r="E126" s="26" t="s">
        <v>129</v>
      </c>
    </row>
    <row r="127" spans="1:16" ht="140.25" x14ac:dyDescent="0.2">
      <c r="A127" t="s">
        <v>47</v>
      </c>
      <c r="E127" s="24" t="s">
        <v>134</v>
      </c>
    </row>
    <row r="128" spans="1:16" x14ac:dyDescent="0.2">
      <c r="A128" s="17" t="s">
        <v>39</v>
      </c>
      <c r="B128" s="18" t="s">
        <v>168</v>
      </c>
      <c r="C128" s="18" t="s">
        <v>169</v>
      </c>
      <c r="D128" s="17" t="s">
        <v>41</v>
      </c>
      <c r="E128" s="19" t="s">
        <v>170</v>
      </c>
      <c r="F128" s="20" t="s">
        <v>106</v>
      </c>
      <c r="G128" s="21">
        <v>14</v>
      </c>
      <c r="H128" s="22">
        <v>0</v>
      </c>
      <c r="I128" s="22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3" t="s">
        <v>44</v>
      </c>
      <c r="E129" s="24" t="s">
        <v>41</v>
      </c>
    </row>
    <row r="130" spans="1:16" x14ac:dyDescent="0.2">
      <c r="A130" s="25" t="s">
        <v>46</v>
      </c>
      <c r="E130" s="26" t="s">
        <v>129</v>
      </c>
    </row>
    <row r="131" spans="1:16" ht="114.75" x14ac:dyDescent="0.2">
      <c r="A131" t="s">
        <v>47</v>
      </c>
      <c r="E131" s="24" t="s">
        <v>171</v>
      </c>
    </row>
    <row r="132" spans="1:16" x14ac:dyDescent="0.2">
      <c r="A132" s="17" t="s">
        <v>39</v>
      </c>
      <c r="B132" s="18" t="s">
        <v>172</v>
      </c>
      <c r="C132" s="18" t="s">
        <v>173</v>
      </c>
      <c r="D132" s="17" t="s">
        <v>41</v>
      </c>
      <c r="E132" s="19" t="s">
        <v>174</v>
      </c>
      <c r="F132" s="20" t="s">
        <v>106</v>
      </c>
      <c r="G132" s="21">
        <v>148</v>
      </c>
      <c r="H132" s="22">
        <v>0</v>
      </c>
      <c r="I132" s="22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3" t="s">
        <v>44</v>
      </c>
      <c r="E133" s="24" t="s">
        <v>175</v>
      </c>
    </row>
    <row r="134" spans="1:16" x14ac:dyDescent="0.2">
      <c r="A134" s="25" t="s">
        <v>46</v>
      </c>
      <c r="E134" s="26" t="s">
        <v>41</v>
      </c>
    </row>
    <row r="135" spans="1:16" ht="153" x14ac:dyDescent="0.2">
      <c r="A135" t="s">
        <v>47</v>
      </c>
      <c r="E135" s="24" t="s">
        <v>176</v>
      </c>
    </row>
    <row r="136" spans="1:16" x14ac:dyDescent="0.2">
      <c r="A136" s="17" t="s">
        <v>39</v>
      </c>
      <c r="B136" s="18" t="s">
        <v>177</v>
      </c>
      <c r="C136" s="18" t="s">
        <v>178</v>
      </c>
      <c r="D136" s="17" t="s">
        <v>41</v>
      </c>
      <c r="E136" s="19" t="s">
        <v>179</v>
      </c>
      <c r="F136" s="20" t="s">
        <v>53</v>
      </c>
      <c r="G136" s="21">
        <v>13260.6</v>
      </c>
      <c r="H136" s="22">
        <v>0</v>
      </c>
      <c r="I136" s="22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3" t="s">
        <v>44</v>
      </c>
      <c r="E137" s="24" t="s">
        <v>180</v>
      </c>
    </row>
    <row r="138" spans="1:16" x14ac:dyDescent="0.2">
      <c r="A138" s="25" t="s">
        <v>46</v>
      </c>
      <c r="E138" s="26" t="s">
        <v>181</v>
      </c>
    </row>
    <row r="139" spans="1:16" ht="140.25" x14ac:dyDescent="0.2">
      <c r="A139" t="s">
        <v>47</v>
      </c>
      <c r="E139" s="24" t="s">
        <v>182</v>
      </c>
    </row>
    <row r="140" spans="1:16" ht="25.5" x14ac:dyDescent="0.2">
      <c r="A140" s="17" t="s">
        <v>39</v>
      </c>
      <c r="B140" s="18" t="s">
        <v>183</v>
      </c>
      <c r="C140" s="18" t="s">
        <v>184</v>
      </c>
      <c r="D140" s="17" t="s">
        <v>41</v>
      </c>
      <c r="E140" s="19" t="s">
        <v>185</v>
      </c>
      <c r="F140" s="20" t="s">
        <v>73</v>
      </c>
      <c r="G140" s="21">
        <v>7287</v>
      </c>
      <c r="H140" s="22">
        <v>0</v>
      </c>
      <c r="I140" s="22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3" t="s">
        <v>44</v>
      </c>
      <c r="E141" s="24" t="s">
        <v>186</v>
      </c>
    </row>
    <row r="142" spans="1:16" x14ac:dyDescent="0.2">
      <c r="A142" s="25" t="s">
        <v>46</v>
      </c>
      <c r="E142" s="26" t="s">
        <v>41</v>
      </c>
    </row>
    <row r="143" spans="1:16" ht="204" x14ac:dyDescent="0.2">
      <c r="A143" t="s">
        <v>47</v>
      </c>
      <c r="E143" s="24" t="s">
        <v>187</v>
      </c>
    </row>
    <row r="144" spans="1:16" ht="25.5" x14ac:dyDescent="0.2">
      <c r="A144" s="17" t="s">
        <v>39</v>
      </c>
      <c r="B144" s="18" t="s">
        <v>188</v>
      </c>
      <c r="C144" s="18" t="s">
        <v>189</v>
      </c>
      <c r="D144" s="17" t="s">
        <v>41</v>
      </c>
      <c r="E144" s="19" t="s">
        <v>190</v>
      </c>
      <c r="F144" s="20" t="s">
        <v>73</v>
      </c>
      <c r="G144" s="21">
        <v>80</v>
      </c>
      <c r="H144" s="22">
        <v>0</v>
      </c>
      <c r="I144" s="22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3" t="s">
        <v>44</v>
      </c>
      <c r="E145" s="24" t="s">
        <v>191</v>
      </c>
    </row>
    <row r="146" spans="1:18" x14ac:dyDescent="0.2">
      <c r="A146" s="25" t="s">
        <v>46</v>
      </c>
      <c r="E146" s="26" t="s">
        <v>41</v>
      </c>
    </row>
    <row r="147" spans="1:18" ht="178.5" x14ac:dyDescent="0.2">
      <c r="A147" t="s">
        <v>47</v>
      </c>
      <c r="E147" s="24" t="s">
        <v>192</v>
      </c>
    </row>
    <row r="148" spans="1:18" x14ac:dyDescent="0.2">
      <c r="A148" s="17" t="s">
        <v>39</v>
      </c>
      <c r="B148" s="18" t="s">
        <v>193</v>
      </c>
      <c r="C148" s="18" t="s">
        <v>194</v>
      </c>
      <c r="D148" s="17" t="s">
        <v>41</v>
      </c>
      <c r="E148" s="19" t="s">
        <v>195</v>
      </c>
      <c r="F148" s="20" t="s">
        <v>106</v>
      </c>
      <c r="G148" s="21">
        <v>37</v>
      </c>
      <c r="H148" s="22">
        <v>0</v>
      </c>
      <c r="I148" s="22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3" t="s">
        <v>44</v>
      </c>
      <c r="E149" s="24" t="s">
        <v>196</v>
      </c>
    </row>
    <row r="150" spans="1:18" x14ac:dyDescent="0.2">
      <c r="A150" s="25" t="s">
        <v>46</v>
      </c>
      <c r="E150" s="26" t="s">
        <v>197</v>
      </c>
    </row>
    <row r="151" spans="1:18" ht="127.5" x14ac:dyDescent="0.2">
      <c r="A151" t="s">
        <v>47</v>
      </c>
      <c r="E151" s="24" t="s">
        <v>198</v>
      </c>
    </row>
    <row r="152" spans="1:18" x14ac:dyDescent="0.2">
      <c r="A152" s="17" t="s">
        <v>39</v>
      </c>
      <c r="B152" s="18" t="s">
        <v>199</v>
      </c>
      <c r="C152" s="18" t="s">
        <v>200</v>
      </c>
      <c r="D152" s="17" t="s">
        <v>41</v>
      </c>
      <c r="E152" s="19" t="s">
        <v>201</v>
      </c>
      <c r="F152" s="20" t="s">
        <v>106</v>
      </c>
      <c r="G152" s="21">
        <v>58</v>
      </c>
      <c r="H152" s="22">
        <v>0</v>
      </c>
      <c r="I152" s="22">
        <f>ROUND(ROUND(H152,2)*ROUND(G152,3),2)</f>
        <v>0</v>
      </c>
      <c r="O152">
        <f>(I152*21)/100</f>
        <v>0</v>
      </c>
      <c r="P152" t="s">
        <v>10</v>
      </c>
    </row>
    <row r="153" spans="1:18" x14ac:dyDescent="0.2">
      <c r="A153" s="23" t="s">
        <v>44</v>
      </c>
      <c r="E153" s="24" t="s">
        <v>202</v>
      </c>
    </row>
    <row r="154" spans="1:18" x14ac:dyDescent="0.2">
      <c r="A154" s="25" t="s">
        <v>46</v>
      </c>
      <c r="E154" s="26" t="s">
        <v>41</v>
      </c>
    </row>
    <row r="155" spans="1:18" ht="127.5" x14ac:dyDescent="0.2">
      <c r="A155" t="s">
        <v>47</v>
      </c>
      <c r="E155" s="24" t="s">
        <v>198</v>
      </c>
    </row>
    <row r="156" spans="1:18" x14ac:dyDescent="0.2">
      <c r="A156" s="17" t="s">
        <v>39</v>
      </c>
      <c r="B156" s="18" t="s">
        <v>203</v>
      </c>
      <c r="C156" s="18" t="s">
        <v>204</v>
      </c>
      <c r="D156" s="17" t="s">
        <v>41</v>
      </c>
      <c r="E156" s="19" t="s">
        <v>205</v>
      </c>
      <c r="F156" s="20" t="s">
        <v>106</v>
      </c>
      <c r="G156" s="21">
        <v>148</v>
      </c>
      <c r="H156" s="22">
        <v>0</v>
      </c>
      <c r="I156" s="22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3" t="s">
        <v>44</v>
      </c>
      <c r="E157" s="24" t="s">
        <v>41</v>
      </c>
    </row>
    <row r="158" spans="1:18" x14ac:dyDescent="0.2">
      <c r="A158" s="25" t="s">
        <v>46</v>
      </c>
      <c r="E158" s="26" t="s">
        <v>206</v>
      </c>
    </row>
    <row r="159" spans="1:18" ht="127.5" x14ac:dyDescent="0.2">
      <c r="A159" t="s">
        <v>47</v>
      </c>
      <c r="E159" s="24" t="s">
        <v>207</v>
      </c>
    </row>
    <row r="160" spans="1:18" ht="12.75" customHeight="1" x14ac:dyDescent="0.2">
      <c r="A160" s="3" t="s">
        <v>37</v>
      </c>
      <c r="B160" s="3"/>
      <c r="C160" s="27" t="s">
        <v>208</v>
      </c>
      <c r="D160" s="3"/>
      <c r="E160" s="15" t="s">
        <v>209</v>
      </c>
      <c r="F160" s="3"/>
      <c r="G160" s="3"/>
      <c r="H160" s="3"/>
      <c r="I160" s="28">
        <f>0+Q160</f>
        <v>0</v>
      </c>
      <c r="O160">
        <f>0+R160</f>
        <v>0</v>
      </c>
      <c r="Q160">
        <f>0+I161+I165+I169+I173+I177</f>
        <v>0</v>
      </c>
      <c r="R160">
        <f>0+O161+O165+O169+O173+O177</f>
        <v>0</v>
      </c>
    </row>
    <row r="161" spans="1:16" ht="25.5" x14ac:dyDescent="0.2">
      <c r="A161" s="17" t="s">
        <v>39</v>
      </c>
      <c r="B161" s="18" t="s">
        <v>210</v>
      </c>
      <c r="C161" s="18" t="s">
        <v>211</v>
      </c>
      <c r="D161" s="17" t="s">
        <v>212</v>
      </c>
      <c r="E161" s="19" t="s">
        <v>213</v>
      </c>
      <c r="F161" s="20" t="s">
        <v>214</v>
      </c>
      <c r="G161" s="21">
        <v>3978.18</v>
      </c>
      <c r="H161" s="22">
        <v>0</v>
      </c>
      <c r="I161" s="22">
        <f>ROUND(ROUND(H161,2)*ROUND(G161,3),2)</f>
        <v>0</v>
      </c>
      <c r="O161">
        <f>(I161*21)/100</f>
        <v>0</v>
      </c>
      <c r="P161" t="s">
        <v>10</v>
      </c>
    </row>
    <row r="162" spans="1:16" ht="25.5" x14ac:dyDescent="0.2">
      <c r="A162" s="23" t="s">
        <v>44</v>
      </c>
      <c r="E162" s="24" t="s">
        <v>215</v>
      </c>
    </row>
    <row r="163" spans="1:16" x14ac:dyDescent="0.2">
      <c r="A163" s="25" t="s">
        <v>46</v>
      </c>
      <c r="E163" s="26" t="s">
        <v>216</v>
      </c>
    </row>
    <row r="164" spans="1:16" ht="153" x14ac:dyDescent="0.2">
      <c r="A164" t="s">
        <v>47</v>
      </c>
      <c r="E164" s="24" t="s">
        <v>217</v>
      </c>
    </row>
    <row r="165" spans="1:16" ht="25.5" x14ac:dyDescent="0.2">
      <c r="A165" s="17" t="s">
        <v>39</v>
      </c>
      <c r="B165" s="18" t="s">
        <v>218</v>
      </c>
      <c r="C165" s="18" t="s">
        <v>219</v>
      </c>
      <c r="D165" s="17" t="s">
        <v>212</v>
      </c>
      <c r="E165" s="19" t="s">
        <v>220</v>
      </c>
      <c r="F165" s="20" t="s">
        <v>214</v>
      </c>
      <c r="G165" s="21">
        <v>3260.8029999999999</v>
      </c>
      <c r="H165" s="22">
        <v>0</v>
      </c>
      <c r="I165" s="22">
        <f>ROUND(ROUND(H165,2)*ROUND(G165,3),2)</f>
        <v>0</v>
      </c>
      <c r="O165">
        <f>(I165*21)/100</f>
        <v>0</v>
      </c>
      <c r="P165" t="s">
        <v>10</v>
      </c>
    </row>
    <row r="166" spans="1:16" ht="25.5" x14ac:dyDescent="0.2">
      <c r="A166" s="23" t="s">
        <v>44</v>
      </c>
      <c r="E166" s="24" t="s">
        <v>221</v>
      </c>
    </row>
    <row r="167" spans="1:16" x14ac:dyDescent="0.2">
      <c r="A167" s="25" t="s">
        <v>46</v>
      </c>
      <c r="E167" s="26" t="s">
        <v>222</v>
      </c>
    </row>
    <row r="168" spans="1:16" ht="153" x14ac:dyDescent="0.2">
      <c r="A168" t="s">
        <v>47</v>
      </c>
      <c r="E168" s="24" t="s">
        <v>217</v>
      </c>
    </row>
    <row r="169" spans="1:16" ht="38.25" x14ac:dyDescent="0.2">
      <c r="A169" s="17" t="s">
        <v>39</v>
      </c>
      <c r="B169" s="18" t="s">
        <v>223</v>
      </c>
      <c r="C169" s="18" t="s">
        <v>224</v>
      </c>
      <c r="D169" s="17" t="s">
        <v>212</v>
      </c>
      <c r="E169" s="19" t="s">
        <v>225</v>
      </c>
      <c r="F169" s="20" t="s">
        <v>214</v>
      </c>
      <c r="G169" s="21">
        <v>2.198</v>
      </c>
      <c r="H169" s="22">
        <v>0</v>
      </c>
      <c r="I169" s="22">
        <f>ROUND(ROUND(H169,2)*ROUND(G169,3),2)</f>
        <v>0</v>
      </c>
      <c r="O169">
        <f>(I169*21)/100</f>
        <v>0</v>
      </c>
      <c r="P169" t="s">
        <v>10</v>
      </c>
    </row>
    <row r="170" spans="1:16" ht="25.5" x14ac:dyDescent="0.2">
      <c r="A170" s="23" t="s">
        <v>44</v>
      </c>
      <c r="E170" s="24" t="s">
        <v>226</v>
      </c>
    </row>
    <row r="171" spans="1:16" x14ac:dyDescent="0.2">
      <c r="A171" s="25" t="s">
        <v>46</v>
      </c>
      <c r="E171" s="26" t="s">
        <v>227</v>
      </c>
    </row>
    <row r="172" spans="1:16" ht="153" x14ac:dyDescent="0.2">
      <c r="A172" t="s">
        <v>47</v>
      </c>
      <c r="E172" s="24" t="s">
        <v>217</v>
      </c>
    </row>
    <row r="173" spans="1:16" ht="25.5" x14ac:dyDescent="0.2">
      <c r="A173" s="17" t="s">
        <v>39</v>
      </c>
      <c r="B173" s="18" t="s">
        <v>228</v>
      </c>
      <c r="C173" s="18" t="s">
        <v>229</v>
      </c>
      <c r="D173" s="17" t="s">
        <v>212</v>
      </c>
      <c r="E173" s="19" t="s">
        <v>230</v>
      </c>
      <c r="F173" s="20" t="s">
        <v>214</v>
      </c>
      <c r="G173" s="21">
        <v>2.198</v>
      </c>
      <c r="H173" s="22">
        <v>0</v>
      </c>
      <c r="I173" s="22">
        <f>ROUND(ROUND(H173,2)*ROUND(G173,3),2)</f>
        <v>0</v>
      </c>
      <c r="O173">
        <f>(I173*21)/100</f>
        <v>0</v>
      </c>
      <c r="P173" t="s">
        <v>10</v>
      </c>
    </row>
    <row r="174" spans="1:16" ht="25.5" x14ac:dyDescent="0.2">
      <c r="A174" s="23" t="s">
        <v>44</v>
      </c>
      <c r="E174" s="24" t="s">
        <v>231</v>
      </c>
    </row>
    <row r="175" spans="1:16" x14ac:dyDescent="0.2">
      <c r="A175" s="25" t="s">
        <v>46</v>
      </c>
      <c r="E175" s="26" t="s">
        <v>227</v>
      </c>
    </row>
    <row r="176" spans="1:16" ht="153" x14ac:dyDescent="0.2">
      <c r="A176" t="s">
        <v>47</v>
      </c>
      <c r="E176" s="24" t="s">
        <v>217</v>
      </c>
    </row>
    <row r="177" spans="1:16" ht="25.5" x14ac:dyDescent="0.2">
      <c r="A177" s="17" t="s">
        <v>39</v>
      </c>
      <c r="B177" s="18" t="s">
        <v>232</v>
      </c>
      <c r="C177" s="18" t="s">
        <v>233</v>
      </c>
      <c r="D177" s="17" t="s">
        <v>212</v>
      </c>
      <c r="E177" s="19" t="s">
        <v>234</v>
      </c>
      <c r="F177" s="20" t="s">
        <v>214</v>
      </c>
      <c r="G177" s="21">
        <v>0.11600000000000001</v>
      </c>
      <c r="H177" s="22">
        <v>0</v>
      </c>
      <c r="I177" s="22">
        <f>ROUND(ROUND(H177,2)*ROUND(G177,3),2)</f>
        <v>0</v>
      </c>
      <c r="O177">
        <f>(I177*21)/100</f>
        <v>0</v>
      </c>
      <c r="P177" t="s">
        <v>10</v>
      </c>
    </row>
    <row r="178" spans="1:16" ht="25.5" x14ac:dyDescent="0.2">
      <c r="A178" s="23" t="s">
        <v>44</v>
      </c>
      <c r="E178" s="24" t="s">
        <v>235</v>
      </c>
    </row>
    <row r="179" spans="1:16" x14ac:dyDescent="0.2">
      <c r="A179" s="25" t="s">
        <v>46</v>
      </c>
      <c r="E179" s="26" t="s">
        <v>236</v>
      </c>
    </row>
    <row r="180" spans="1:16" ht="153" x14ac:dyDescent="0.2">
      <c r="A180" t="s">
        <v>47</v>
      </c>
      <c r="E180" s="29" t="s">
        <v>217</v>
      </c>
    </row>
    <row r="181" spans="1:16" ht="12.75" customHeight="1" x14ac:dyDescent="0.2">
      <c r="B181" s="31">
        <v>43</v>
      </c>
      <c r="C181" s="31" t="s">
        <v>194</v>
      </c>
      <c r="D181" s="32">
        <v>1</v>
      </c>
      <c r="E181" s="31" t="s">
        <v>195</v>
      </c>
      <c r="F181" s="33" t="s">
        <v>106</v>
      </c>
      <c r="G181" s="31">
        <v>1</v>
      </c>
      <c r="H181" s="31"/>
      <c r="I181" s="31"/>
      <c r="J181" s="38" t="s">
        <v>246</v>
      </c>
    </row>
    <row r="182" spans="1:16" ht="12.75" customHeight="1" x14ac:dyDescent="0.2">
      <c r="B182" s="34"/>
      <c r="C182" s="34"/>
      <c r="D182" s="34"/>
      <c r="E182" s="31" t="s">
        <v>237</v>
      </c>
      <c r="F182" s="34"/>
      <c r="G182" s="34"/>
      <c r="H182" s="34"/>
      <c r="I182" s="34"/>
    </row>
    <row r="183" spans="1:16" ht="12.75" customHeight="1" x14ac:dyDescent="0.2">
      <c r="B183" s="34"/>
      <c r="C183" s="34"/>
      <c r="D183" s="34"/>
      <c r="E183" s="35" t="s">
        <v>238</v>
      </c>
      <c r="F183" s="34"/>
      <c r="G183" s="34"/>
      <c r="H183" s="34"/>
      <c r="I183" s="34"/>
    </row>
    <row r="184" spans="1:16" ht="12.75" customHeight="1" x14ac:dyDescent="0.2">
      <c r="B184" s="34"/>
      <c r="C184" s="34"/>
      <c r="D184" s="34"/>
      <c r="E184" s="36"/>
      <c r="F184" s="34"/>
      <c r="G184" s="34"/>
      <c r="H184" s="34"/>
      <c r="I184" s="34"/>
    </row>
    <row r="185" spans="1:16" ht="25.5" x14ac:dyDescent="0.2">
      <c r="B185" s="31">
        <v>44</v>
      </c>
      <c r="C185" s="31" t="s">
        <v>240</v>
      </c>
      <c r="D185" s="32"/>
      <c r="E185" s="37" t="s">
        <v>239</v>
      </c>
      <c r="F185" s="33" t="s">
        <v>242</v>
      </c>
      <c r="G185" s="31">
        <v>0.05</v>
      </c>
      <c r="H185" s="31"/>
      <c r="I185" s="31"/>
      <c r="J185" s="38" t="s">
        <v>246</v>
      </c>
    </row>
    <row r="186" spans="1:16" ht="12.75" customHeight="1" x14ac:dyDescent="0.2">
      <c r="B186" s="34"/>
      <c r="C186" s="34"/>
      <c r="D186" s="34"/>
      <c r="E186" s="31" t="s">
        <v>241</v>
      </c>
      <c r="F186" s="34"/>
      <c r="G186" s="34"/>
      <c r="H186" s="34"/>
      <c r="I186" s="34"/>
    </row>
    <row r="187" spans="1:16" ht="12.75" customHeight="1" x14ac:dyDescent="0.2">
      <c r="B187" s="34"/>
      <c r="C187" s="34"/>
      <c r="D187" s="34"/>
      <c r="E187" s="31" t="s">
        <v>243</v>
      </c>
      <c r="F187" s="34"/>
      <c r="G187" s="34"/>
      <c r="H187" s="34"/>
      <c r="I187" s="34"/>
    </row>
    <row r="188" spans="1:16" ht="12.75" customHeight="1" x14ac:dyDescent="0.2">
      <c r="B188" s="34"/>
      <c r="C188" s="34"/>
      <c r="D188" s="34"/>
      <c r="E188" s="31"/>
      <c r="F188" s="34"/>
      <c r="G188" s="34"/>
      <c r="H188" s="34"/>
      <c r="I188" s="34"/>
    </row>
    <row r="189" spans="1:16" ht="25.5" x14ac:dyDescent="0.2">
      <c r="B189" s="41">
        <v>45</v>
      </c>
      <c r="C189" s="41">
        <v>544311</v>
      </c>
      <c r="D189" s="42" t="s">
        <v>41</v>
      </c>
      <c r="E189" s="43" t="s">
        <v>244</v>
      </c>
      <c r="F189" s="44" t="s">
        <v>106</v>
      </c>
      <c r="G189" s="45">
        <v>44</v>
      </c>
      <c r="H189" s="46">
        <v>0</v>
      </c>
      <c r="I189" s="46">
        <f>ROUND(ROUND(H189,2)*ROUND(G189,3),2)</f>
        <v>0</v>
      </c>
      <c r="J189" s="38" t="s">
        <v>246</v>
      </c>
    </row>
    <row r="190" spans="1:16" ht="12.75" customHeight="1" x14ac:dyDescent="0.2">
      <c r="B190" s="34"/>
      <c r="C190" s="34"/>
      <c r="D190" s="34"/>
      <c r="E190" s="47" t="s">
        <v>100</v>
      </c>
      <c r="F190" s="34"/>
      <c r="G190" s="34"/>
      <c r="H190" s="34"/>
      <c r="I190" s="34"/>
    </row>
    <row r="191" spans="1:16" ht="12.75" customHeight="1" x14ac:dyDescent="0.2">
      <c r="B191" s="34"/>
      <c r="C191" s="34"/>
      <c r="D191" s="34"/>
      <c r="E191" s="48" t="s">
        <v>245</v>
      </c>
      <c r="F191" s="34"/>
      <c r="G191" s="34"/>
      <c r="H191" s="34"/>
      <c r="I191" s="34"/>
    </row>
    <row r="192" spans="1:16" ht="216.75" x14ac:dyDescent="0.2">
      <c r="B192" s="34"/>
      <c r="C192" s="34"/>
      <c r="D192" s="34"/>
      <c r="E192" s="47" t="s">
        <v>102</v>
      </c>
      <c r="F192" s="34"/>
      <c r="G192" s="34"/>
      <c r="H192" s="34"/>
      <c r="I192" s="34"/>
    </row>
    <row r="193" spans="2:10" ht="25.5" x14ac:dyDescent="0.2">
      <c r="B193" s="31">
        <v>46</v>
      </c>
      <c r="C193" s="31" t="s">
        <v>247</v>
      </c>
      <c r="D193" s="32"/>
      <c r="E193" s="37" t="s">
        <v>248</v>
      </c>
      <c r="F193" s="39" t="s">
        <v>249</v>
      </c>
      <c r="G193" s="31">
        <v>106084.8</v>
      </c>
      <c r="H193" s="31"/>
      <c r="I193" s="31"/>
      <c r="J193" s="38" t="s">
        <v>246</v>
      </c>
    </row>
    <row r="194" spans="2:10" ht="25.5" x14ac:dyDescent="0.2">
      <c r="B194" s="34"/>
      <c r="C194" s="34"/>
      <c r="D194" s="34"/>
      <c r="E194" s="37" t="s">
        <v>251</v>
      </c>
      <c r="F194" s="34"/>
      <c r="G194" s="34"/>
      <c r="H194" s="34"/>
      <c r="I194" s="34"/>
    </row>
    <row r="195" spans="2:10" ht="12.75" customHeight="1" x14ac:dyDescent="0.2">
      <c r="B195" s="34"/>
      <c r="C195" s="34"/>
      <c r="D195" s="34"/>
      <c r="E195" s="40" t="s">
        <v>250</v>
      </c>
      <c r="F195" s="34"/>
      <c r="G195" s="34"/>
      <c r="H195" s="34"/>
      <c r="I195" s="34"/>
    </row>
    <row r="196" spans="2:10" ht="12.75" customHeight="1" x14ac:dyDescent="0.2">
      <c r="B196" s="34"/>
      <c r="C196" s="34"/>
      <c r="D196" s="34"/>
      <c r="E196" s="31"/>
      <c r="F196" s="34"/>
      <c r="G196" s="34"/>
      <c r="H196" s="34"/>
      <c r="I196" s="34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D.2.1.1_SO 04-17-01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Horák Kazimír, Ing.</cp:lastModifiedBy>
  <dcterms:created xsi:type="dcterms:W3CDTF">2023-04-04T06:56:53Z</dcterms:created>
  <dcterms:modified xsi:type="dcterms:W3CDTF">2023-06-06T07:31:16Z</dcterms:modified>
</cp:coreProperties>
</file>